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user\Downloads\"/>
    </mc:Choice>
  </mc:AlternateContent>
  <xr:revisionPtr revIDLastSave="0" documentId="13_ncr:1_{1E3B7734-D3E5-4DB8-BA3E-A233C57073DA}" xr6:coauthVersionLast="47" xr6:coauthVersionMax="47" xr10:uidLastSave="{00000000-0000-0000-0000-000000000000}"/>
  <bookViews>
    <workbookView xWindow="-120" yWindow="-120" windowWidth="29040" windowHeight="15720" xr2:uid="{57CA2203-EFE5-4A2E-B7AB-B14739F5CFC5}"/>
  </bookViews>
  <sheets>
    <sheet name="Instructions" sheetId="7" r:id="rId1"/>
    <sheet name="Business Data" sheetId="2" r:id="rId2"/>
    <sheet name="Personnel inputs" sheetId="1" r:id="rId3"/>
    <sheet name="Results" sheetId="5" r:id="rId4"/>
  </sheets>
  <definedNames>
    <definedName name="_xlnm._FilterDatabase" localSheetId="2" hidden="1">'Personnel inputs'!$A$1:$J$13</definedName>
    <definedName name="HoursList" localSheetId="0">Instructions!$C$2:$C$23</definedName>
    <definedName name="HoursList">'Business Data'!$C$2:$C$41</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 i="5" l="1" a="1"/>
  <c r="E2" i="5" s="1"/>
  <c r="F2" i="1"/>
  <c r="F3" i="1"/>
  <c r="F4" i="1"/>
  <c r="F5" i="1"/>
  <c r="F6" i="1"/>
  <c r="G6" i="1" s="1"/>
  <c r="F7" i="1"/>
  <c r="F8" i="1"/>
  <c r="F9" i="1"/>
  <c r="F10" i="1"/>
  <c r="F11" i="1"/>
  <c r="G11" i="1" s="1"/>
  <c r="J11" i="1" s="1"/>
  <c r="F12" i="1"/>
  <c r="G12" i="1" s="1"/>
  <c r="J12" i="1" s="1"/>
  <c r="F13" i="1"/>
  <c r="A12" i="1"/>
  <c r="A3" i="1"/>
  <c r="A4" i="1"/>
  <c r="A5" i="1"/>
  <c r="A6" i="1"/>
  <c r="A7" i="1"/>
  <c r="A8" i="1"/>
  <c r="A9" i="1"/>
  <c r="A10" i="1"/>
  <c r="A11" i="1"/>
  <c r="A13" i="1"/>
  <c r="A2" i="1"/>
  <c r="G2" i="1"/>
  <c r="J2" i="1" s="1"/>
  <c r="G4" i="1"/>
  <c r="J4" i="1" s="1"/>
  <c r="G10" i="1"/>
  <c r="G8" i="1" l="1"/>
  <c r="G3" i="1"/>
  <c r="J3" i="1" s="1"/>
  <c r="G13" i="1"/>
  <c r="G9" i="1"/>
  <c r="J9" i="1" s="1"/>
  <c r="D2" i="5" s="1" a="1"/>
  <c r="D2" i="5" s="1"/>
  <c r="G7" i="1"/>
  <c r="J7" i="1" s="1"/>
  <c r="G5" i="1"/>
  <c r="J5" i="1" s="1"/>
  <c r="J10" i="1"/>
  <c r="J6" i="1"/>
  <c r="J8" i="1" l="1"/>
  <c r="J13" i="1"/>
  <c r="A2" i="5" l="1"/>
  <c r="B2" i="5"/>
  <c r="F2" i="5"/>
  <c r="C2" i="5"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<sst xmlns="http://schemas.openxmlformats.org/spreadsheetml/2006/main" count="72" uniqueCount="31">
  <si>
    <r>
      <rPr>
        <b/>
        <sz val="9"/>
        <color theme="1"/>
        <rFont val="Calibri"/>
        <family val="2"/>
        <charset val="161"/>
        <scheme val="minor"/>
      </rPr>
      <t>Step 2: In the worksheet “Staff Details”, enter the information for each employee</t>
    </r>
    <r>
      <rPr>
        <sz val="9"/>
        <color theme="1"/>
        <rFont val="Calibri"/>
        <family val="2"/>
        <charset val="161"/>
        <scheme val="minor"/>
      </rPr>
      <t xml:space="preserve">
• Gender
• Role / Level
• Salary or hourly wage
• Type of employment (full-time / part-time)
Regarding remuneration, enter the following:
•	In column G: the basic/main salary including contributions
•	In column H (Additional remuneration): any position/responsibility allowances, marriage/child allowances, hazardous work allowance, maternity leave allowance, and any other benefits
•	In column I (Variable remuneration): any performance bonuses, commissions, overtime (night shifts), and any other type of monetary compensation provided to staff</t>
    </r>
  </si>
  <si>
    <t>Step 1: Adapt the tool to the characteristics of your business
a. Enter the number of full-time working hours that apply in your organisation.
b. In the worksheet “1. Company Details”, modify the Roles / Levels so that they correspond to the roles within your organisation, with the aim of comparing employees with similar types of work or positions within the organisational hierarchy
(Note: role naming should include text and not consist of numbers only)</t>
  </si>
  <si>
    <r>
      <rPr>
        <b/>
        <sz val="9"/>
        <color theme="1"/>
        <rFont val="Calibri"/>
        <family val="2"/>
        <charset val="161"/>
        <scheme val="minor"/>
      </rPr>
      <t>Step 3: Display of results</t>
    </r>
    <r>
      <rPr>
        <sz val="9"/>
        <color theme="1"/>
        <rFont val="Calibri"/>
        <family val="2"/>
        <charset val="161"/>
        <scheme val="minor"/>
      </rPr>
      <t xml:space="preserve">
In the “Results” worksheet, the results for the median and mean pay gap are automatically displayed.
The tool is designed to compare employees with similar duties and levels of responsibility, ensuring more reliable results.
The accuracy of the results depends directly on the correct and complete entry of data</t>
    </r>
  </si>
  <si>
    <t>Level</t>
  </si>
  <si>
    <t>Level 1</t>
  </si>
  <si>
    <t>Level 2</t>
  </si>
  <si>
    <t>Level 3</t>
  </si>
  <si>
    <t>Full -Time</t>
  </si>
  <si>
    <t>Part -Time</t>
  </si>
  <si>
    <t>Hourly rate</t>
  </si>
  <si>
    <t>Business full-time hours</t>
  </si>
  <si>
    <t>Hours</t>
  </si>
  <si>
    <t>Gender</t>
  </si>
  <si>
    <t>woman</t>
  </si>
  <si>
    <t>Levels</t>
  </si>
  <si>
    <t xml:space="preserve">Id </t>
  </si>
  <si>
    <t xml:space="preserve">Dropdown. Must be full, part or hourly. </t>
  </si>
  <si>
    <t>Enter number of hours</t>
  </si>
  <si>
    <t>Hourly wage</t>
  </si>
  <si>
    <t>Base salary</t>
  </si>
  <si>
    <t>Variable Earnings</t>
  </si>
  <si>
    <t>Total Gross Earnings</t>
  </si>
  <si>
    <t>Additional Earnings</t>
  </si>
  <si>
    <t>mean men</t>
  </si>
  <si>
    <t>mean women</t>
  </si>
  <si>
    <t>mean pay gap</t>
  </si>
  <si>
    <t>median men</t>
  </si>
  <si>
    <t>median women</t>
  </si>
  <si>
    <t>median pay gap</t>
  </si>
  <si>
    <t xml:space="preserve">INSTRUCTIONS </t>
  </si>
  <si>
    <t>man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</si>
</sst>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_-* #,##0.00\ [$€-408]_-;\-* #,##0.00\ [$€-408]_-;_-* &quot;-&quot;??\ [$€-408]_-;_-@_-"/>
  </numFmts>
  <fonts count="8" x14ac:knownFonts="1">
    <font>
      <sz val="11"/>
      <color theme="1"/>
      <name val="Calibri"/>
      <family val="2"/>
      <charset val="161"/>
      <scheme val="minor"/>
    </font>
    <font>
      <b/>
      <sz val="11"/>
      <color theme="1"/>
      <name val="Calibri"/>
      <family val="2"/>
      <charset val="161"/>
      <scheme val="minor"/>
    </font>
    <font>
      <sz val="9"/>
      <color theme="1"/>
      <name val="Calibri"/>
      <family val="2"/>
      <charset val="161"/>
      <scheme val="minor"/>
    </font>
    <font>
      <b/>
      <sz val="9"/>
      <color theme="1"/>
      <name val="Calibri"/>
      <family val="2"/>
      <charset val="161"/>
      <scheme val="minor"/>
    </font>
    <font>
      <sz val="11"/>
      <color theme="1"/>
      <name val="Calibri"/>
      <family val="2"/>
      <charset val="161"/>
      <scheme val="minor"/>
    </font>
    <font>
      <sz val="8"/>
      <name val="Calibri"/>
      <family val="2"/>
      <charset val="161"/>
      <scheme val="minor"/>
    </font>
    <font>
      <b/>
      <sz val="10"/>
      <color theme="1"/>
      <name val="Calibri"/>
      <family val="2"/>
      <charset val="161"/>
      <scheme val="minor"/>
    </font>
    <font>
      <b/>
      <sz val="11"/>
      <color rgb="FF0070C0"/>
      <name val="Calibri"/>
      <family val="2"/>
      <charset val="161"/>
      <scheme val="minor"/>
    </font>
  </fonts>
  <fills count="5">
    <fill>
      <patternFill patternType="none"/>
    </fill>
    <fill>
      <patternFill patternType="gray125"/>
    </fill>
    <fill>
      <patternFill patternType="solid">
        <fgColor theme="7" tint="0.79998168889431442"/>
        <bgColor indexed="64"/>
      </patternFill>
    </fill>
    <fill>
      <patternFill patternType="solid">
        <fgColor theme="4" tint="0.59999389629810485"/>
        <bgColor indexed="64"/>
      </patternFill>
    </fill>
    <fill>
      <patternFill patternType="solid">
        <fgColor theme="0" tint="-4.9989318521683403E-2"/>
        <bgColor indexed="64"/>
      </patternFill>
    </fill>
  </fills>
  <borders count="5">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44" fontId="4" fillId="0" borderId="0" applyFont="0" applyFill="0" applyBorder="0" applyAlignment="0" applyProtection="0"/>
    <xf numFmtId="9" fontId="4" fillId="0" borderId="0" applyFont="0" applyFill="0" applyBorder="0" applyAlignment="0" applyProtection="0"/>
  </cellStyleXfs>
  <cellXfs count="28">
    <xf numFmtId="0" fontId="0" fillId="0" borderId="0" xfId="0"/>
    <xf numFmtId="0" fontId="1" fillId="0" borderId="0" xfId="0" applyFont="1"/>
    <xf numFmtId="0" fontId="3" fillId="0" borderId="0" xfId="0" applyFont="1" applyAlignment="1">
      <alignment vertical="center"/>
    </xf>
    <xf numFmtId="0" fontId="3" fillId="0" borderId="0" xfId="0" applyFont="1" applyAlignment="1">
      <alignment vertical="center" wrapText="1"/>
    </xf>
    <xf numFmtId="0" fontId="2" fillId="0" borderId="0" xfId="0" applyFont="1" applyAlignment="1">
      <alignment horizontal="left" vertical="center" wrapText="1" indent="1"/>
    </xf>
    <xf numFmtId="0" fontId="2" fillId="0" borderId="0" xfId="0" applyFont="1"/>
    <xf numFmtId="0" fontId="0" fillId="0" borderId="0" xfId="0" applyAlignment="1">
      <alignment horizontal="center"/>
    </xf>
    <xf numFmtId="0" fontId="3" fillId="0" borderId="0" xfId="0" applyFont="1"/>
    <xf numFmtId="44" fontId="0" fillId="0" borderId="0" xfId="1" applyFont="1"/>
    <xf numFmtId="44" fontId="0" fillId="2" borderId="0" xfId="1" applyFont="1" applyFill="1"/>
    <xf numFmtId="0" fontId="0" fillId="2" borderId="0" xfId="0" applyFill="1"/>
    <xf numFmtId="44" fontId="0" fillId="0" borderId="0" xfId="1" applyFont="1" applyFill="1"/>
    <xf numFmtId="0" fontId="7" fillId="0" borderId="1" xfId="0" applyFont="1" applyBorder="1" applyAlignment="1">
      <alignment horizontal="center" vertical="top" wrapText="1"/>
    </xf>
    <xf numFmtId="0" fontId="7" fillId="0" borderId="1" xfId="0" applyFont="1" applyBorder="1" applyAlignment="1">
      <alignment horizontal="center" vertical="center" wrapText="1"/>
    </xf>
    <xf numFmtId="10" fontId="0" fillId="0" borderId="1" xfId="2" applyNumberFormat="1" applyFont="1" applyBorder="1" applyAlignment="1">
      <alignment horizontal="center" vertical="center"/>
    </xf>
    <xf numFmtId="0" fontId="6" fillId="0" borderId="2" xfId="0" applyFont="1" applyBorder="1" applyAlignment="1">
      <alignment horizontal="center" vertical="center" wrapText="1"/>
    </xf>
    <xf numFmtId="44" fontId="0" fillId="0" borderId="2" xfId="1" applyFont="1" applyBorder="1" applyAlignment="1">
      <alignment horizontal="center" vertical="center"/>
    </xf>
    <xf numFmtId="0" fontId="6" fillId="0" borderId="3" xfId="0" applyFont="1" applyBorder="1" applyAlignment="1">
      <alignment horizontal="center" vertical="center" wrapText="1"/>
    </xf>
    <xf numFmtId="44" fontId="0" fillId="0" borderId="3" xfId="1" applyFont="1" applyBorder="1" applyAlignment="1">
      <alignment horizontal="center" vertical="center"/>
    </xf>
    <xf numFmtId="0" fontId="6" fillId="0" borderId="4" xfId="0" applyFont="1" applyBorder="1" applyAlignment="1">
      <alignment horizontal="center" vertical="center" wrapText="1"/>
    </xf>
    <xf numFmtId="164" fontId="0" fillId="0" borderId="4" xfId="0" applyNumberFormat="1" applyBorder="1" applyAlignment="1">
      <alignment horizontal="center" vertical="center"/>
    </xf>
    <xf numFmtId="164" fontId="0" fillId="0" borderId="3" xfId="0" applyNumberFormat="1" applyBorder="1" applyAlignment="1">
      <alignment horizontal="center" vertical="center"/>
    </xf>
    <xf numFmtId="0" fontId="3" fillId="3" borderId="0" xfId="0" applyFont="1" applyFill="1"/>
    <xf numFmtId="0" fontId="3" fillId="3" borderId="0" xfId="0" applyFont="1" applyFill="1" applyAlignment="1">
      <alignment horizontal="center"/>
    </xf>
    <xf numFmtId="0" fontId="1" fillId="3" borderId="0" xfId="0" applyFont="1" applyFill="1"/>
    <xf numFmtId="0" fontId="2" fillId="4" borderId="0" xfId="0" applyFont="1" applyFill="1" applyAlignment="1">
      <alignment wrapText="1"/>
    </xf>
    <xf numFmtId="0" fontId="2" fillId="4" borderId="0" xfId="0" applyFont="1" applyFill="1" applyAlignment="1">
      <alignment vertical="top" wrapText="1"/>
    </xf>
    <xf numFmtId="0" fontId="2" fillId="4" borderId="0" xfId="0" applyFont="1" applyFill="1" applyAlignment="1">
      <alignment vertical="center" wrapText="1"/>
    </xf>
  </cellXfs>
  <cellStyles count="3">
    <cellStyle name="Κανονικό" xfId="0" builtinId="0"/>
    <cellStyle name="Νομισματική μονάδα" xfId="1" builtinId="4"/>
    <cellStyle name="Ποσοστό"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Θέμα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80BE8-AEF6-4D7B-8B1F-55D2CD881206}">
  <dimension ref="A1:A6"/>
  <sheetViews>
    <sheetView tabSelected="1" workbookViewId="0">
      <selection activeCell="D3" sqref="D3"/>
    </sheetView>
  </sheetViews>
  <sheetFormatPr defaultRowHeight="15" x14ac:dyDescent="0.25"/>
  <cols>
    <col min="1" max="1" width="86.85546875" customWidth="1"/>
    <col min="2" max="2" width="18.28515625" customWidth="1"/>
    <col min="3" max="3" width="16.5703125" customWidth="1"/>
  </cols>
  <sheetData>
    <row r="1" spans="1:1" x14ac:dyDescent="0.25">
      <c r="A1" s="24" t="s">
        <v>29</v>
      </c>
    </row>
    <row r="2" spans="1:1" ht="72.75" x14ac:dyDescent="0.25">
      <c r="A2" s="25" t="s">
        <v>1</v>
      </c>
    </row>
    <row r="3" spans="1:1" ht="133.9" customHeight="1" x14ac:dyDescent="0.25">
      <c r="A3" s="26" t="s">
        <v>0</v>
      </c>
    </row>
    <row r="4" spans="1:1" ht="60" x14ac:dyDescent="0.25">
      <c r="A4" s="27" t="s">
        <v>2</v>
      </c>
    </row>
    <row r="5" spans="1:1" x14ac:dyDescent="0.25">
      <c r="A5" s="4"/>
    </row>
    <row r="6" spans="1:1" x14ac:dyDescent="0.25">
      <c r="A6" s="5"/>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063D1-9AA4-4517-8AE3-D585D57BBB23}">
  <dimension ref="A1:F41"/>
  <sheetViews>
    <sheetView workbookViewId="0">
      <selection activeCell="F2" sqref="F2"/>
    </sheetView>
  </sheetViews>
  <sheetFormatPr defaultRowHeight="15" x14ac:dyDescent="0.25"/>
  <cols>
    <col min="1" max="1" width="27" customWidth="1"/>
    <col min="2" max="2" width="15.7109375" customWidth="1"/>
    <col min="3" max="3" width="16.5703125" customWidth="1"/>
  </cols>
  <sheetData>
    <row r="1" spans="1:6" s="7" customFormat="1" ht="12" x14ac:dyDescent="0.2">
      <c r="A1" s="22" t="s">
        <v>10</v>
      </c>
      <c r="B1" s="23" t="s">
        <v>3</v>
      </c>
      <c r="C1" s="23" t="s">
        <v>11</v>
      </c>
      <c r="D1" s="22" t="s">
        <v>12</v>
      </c>
      <c r="E1" s="22" t="s">
        <v>12</v>
      </c>
      <c r="F1" s="22" t="s">
        <v>12</v>
      </c>
    </row>
    <row r="2" spans="1:6" x14ac:dyDescent="0.25">
      <c r="C2">
        <v>1</v>
      </c>
      <c r="D2" t="s">
        <v>30</v>
      </c>
      <c r="E2" t="s">
        <v>30</v>
      </c>
      <c r="F2" t="s">
        <v>13</v>
      </c>
    </row>
    <row r="3" spans="1:6" x14ac:dyDescent="0.25">
      <c r="A3" t="s">
        <v>7</v>
      </c>
      <c r="B3" t="s">
        <v>4</v>
      </c>
      <c r="C3">
        <v>2</v>
      </c>
      <c r="D3" t="s">
        <v>13</v>
      </c>
    </row>
    <row r="4" spans="1:6" x14ac:dyDescent="0.25">
      <c r="A4" t="s">
        <v>8</v>
      </c>
      <c r="B4" t="s">
        <v>5</v>
      </c>
      <c r="C4">
        <v>3</v>
      </c>
    </row>
    <row r="5" spans="1:6" x14ac:dyDescent="0.25">
      <c r="A5" t="s">
        <v>9</v>
      </c>
      <c r="B5" t="s">
        <v>6</v>
      </c>
      <c r="C5">
        <v>4</v>
      </c>
    </row>
    <row r="6" spans="1:6" x14ac:dyDescent="0.25">
      <c r="C6">
        <v>5</v>
      </c>
    </row>
    <row r="7" spans="1:6" x14ac:dyDescent="0.25">
      <c r="C7">
        <v>6</v>
      </c>
    </row>
    <row r="8" spans="1:6" x14ac:dyDescent="0.25">
      <c r="C8">
        <v>7</v>
      </c>
    </row>
    <row r="9" spans="1:6" x14ac:dyDescent="0.25">
      <c r="C9">
        <v>8</v>
      </c>
    </row>
    <row r="10" spans="1:6" x14ac:dyDescent="0.25">
      <c r="C10">
        <v>9</v>
      </c>
    </row>
    <row r="11" spans="1:6" x14ac:dyDescent="0.25">
      <c r="C11">
        <v>10</v>
      </c>
    </row>
    <row r="12" spans="1:6" x14ac:dyDescent="0.25">
      <c r="C12">
        <v>11</v>
      </c>
    </row>
    <row r="13" spans="1:6" x14ac:dyDescent="0.25">
      <c r="C13">
        <v>12</v>
      </c>
    </row>
    <row r="14" spans="1:6" x14ac:dyDescent="0.25">
      <c r="C14">
        <v>13</v>
      </c>
    </row>
    <row r="15" spans="1:6" x14ac:dyDescent="0.25">
      <c r="C15">
        <v>14</v>
      </c>
    </row>
    <row r="16" spans="1:6" x14ac:dyDescent="0.25">
      <c r="C16">
        <v>15</v>
      </c>
    </row>
    <row r="17" spans="3:3" x14ac:dyDescent="0.25">
      <c r="C17">
        <v>16</v>
      </c>
    </row>
    <row r="18" spans="3:3" x14ac:dyDescent="0.25">
      <c r="C18">
        <v>17</v>
      </c>
    </row>
    <row r="19" spans="3:3" x14ac:dyDescent="0.25">
      <c r="C19">
        <v>18</v>
      </c>
    </row>
    <row r="20" spans="3:3" x14ac:dyDescent="0.25">
      <c r="C20">
        <v>19</v>
      </c>
    </row>
    <row r="21" spans="3:3" x14ac:dyDescent="0.25">
      <c r="C21">
        <v>20</v>
      </c>
    </row>
    <row r="22" spans="3:3" x14ac:dyDescent="0.25">
      <c r="C22">
        <v>21</v>
      </c>
    </row>
    <row r="23" spans="3:3" x14ac:dyDescent="0.25">
      <c r="C23">
        <v>22</v>
      </c>
    </row>
    <row r="24" spans="3:3" x14ac:dyDescent="0.25">
      <c r="C24">
        <v>23</v>
      </c>
    </row>
    <row r="25" spans="3:3" x14ac:dyDescent="0.25">
      <c r="C25">
        <v>24</v>
      </c>
    </row>
    <row r="26" spans="3:3" x14ac:dyDescent="0.25">
      <c r="C26">
        <v>25</v>
      </c>
    </row>
    <row r="27" spans="3:3" x14ac:dyDescent="0.25">
      <c r="C27">
        <v>26</v>
      </c>
    </row>
    <row r="28" spans="3:3" x14ac:dyDescent="0.25">
      <c r="C28">
        <v>27</v>
      </c>
    </row>
    <row r="29" spans="3:3" x14ac:dyDescent="0.25">
      <c r="C29">
        <v>28</v>
      </c>
    </row>
    <row r="30" spans="3:3" x14ac:dyDescent="0.25">
      <c r="C30">
        <v>29</v>
      </c>
    </row>
    <row r="31" spans="3:3" x14ac:dyDescent="0.25">
      <c r="C31">
        <v>30</v>
      </c>
    </row>
    <row r="32" spans="3:3" x14ac:dyDescent="0.25">
      <c r="C32">
        <v>31</v>
      </c>
    </row>
    <row r="33" spans="3:3" x14ac:dyDescent="0.25">
      <c r="C33">
        <v>32</v>
      </c>
    </row>
    <row r="34" spans="3:3" x14ac:dyDescent="0.25">
      <c r="C34">
        <v>33</v>
      </c>
    </row>
    <row r="35" spans="3:3" x14ac:dyDescent="0.25">
      <c r="C35">
        <v>34</v>
      </c>
    </row>
    <row r="36" spans="3:3" x14ac:dyDescent="0.25">
      <c r="C36">
        <v>35</v>
      </c>
    </row>
    <row r="37" spans="3:3" x14ac:dyDescent="0.25">
      <c r="C37">
        <v>36</v>
      </c>
    </row>
    <row r="38" spans="3:3" x14ac:dyDescent="0.25">
      <c r="C38">
        <v>37</v>
      </c>
    </row>
    <row r="39" spans="3:3" x14ac:dyDescent="0.25">
      <c r="C39">
        <v>38</v>
      </c>
    </row>
    <row r="40" spans="3:3" x14ac:dyDescent="0.25">
      <c r="C40">
        <v>39</v>
      </c>
    </row>
    <row r="41" spans="3:3" x14ac:dyDescent="0.25">
      <c r="C41">
        <v>40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5BCDA-AD97-42C3-8853-AF029E8CB45E}">
  <dimension ref="A1:J14"/>
  <sheetViews>
    <sheetView workbookViewId="0">
      <selection activeCell="B6" sqref="B6"/>
    </sheetView>
  </sheetViews>
  <sheetFormatPr defaultRowHeight="15" x14ac:dyDescent="0.25"/>
  <cols>
    <col min="1" max="1" width="14" customWidth="1"/>
    <col min="2" max="2" width="14.28515625" bestFit="1" customWidth="1"/>
    <col min="3" max="3" width="13.42578125" customWidth="1"/>
    <col min="4" max="4" width="17.7109375" customWidth="1"/>
    <col min="5" max="5" width="16" customWidth="1"/>
    <col min="6" max="6" width="17.7109375" customWidth="1"/>
    <col min="7" max="7" width="13.7109375" customWidth="1"/>
    <col min="8" max="8" width="17.7109375" customWidth="1"/>
    <col min="9" max="9" width="11.7109375" bestFit="1" customWidth="1"/>
    <col min="10" max="10" width="16.85546875" customWidth="1"/>
    <col min="11" max="11" width="21" customWidth="1"/>
    <col min="16" max="16" width="15.140625" customWidth="1"/>
  </cols>
  <sheetData>
    <row r="1" spans="1:10" s="1" customFormat="1" ht="28.9" customHeight="1" x14ac:dyDescent="0.25">
      <c r="A1" s="3" t="s">
        <v>15</v>
      </c>
      <c r="B1" s="2" t="s">
        <v>12</v>
      </c>
      <c r="C1" s="2" t="s">
        <v>14</v>
      </c>
      <c r="D1" s="3" t="s">
        <v>16</v>
      </c>
      <c r="E1" s="2" t="s">
        <v>17</v>
      </c>
      <c r="F1" s="2" t="s">
        <v>18</v>
      </c>
      <c r="G1" s="2" t="s">
        <v>19</v>
      </c>
      <c r="H1" s="3" t="s">
        <v>22</v>
      </c>
      <c r="I1" s="3" t="s">
        <v>20</v>
      </c>
      <c r="J1" s="3" t="s">
        <v>21</v>
      </c>
    </row>
    <row r="2" spans="1:10" x14ac:dyDescent="0.25">
      <c r="A2" s="6">
        <f>ROW()-1</f>
        <v>1</v>
      </c>
      <c r="B2" t="s">
        <v>30</v>
      </c>
      <c r="C2" t="s">
        <v>4</v>
      </c>
      <c r="D2" t="s">
        <v>9</v>
      </c>
      <c r="E2" s="10">
        <v>25</v>
      </c>
      <c r="F2" s="8">
        <f t="shared" ref="F2:F13" si="0">IF(C2="Level 1",25,IF(C2="Level 2",30,IF(C2="Level 3",38,40)))</f>
        <v>25</v>
      </c>
      <c r="G2" s="11">
        <f t="shared" ref="G2:G10" si="1">IFERROR(E2*F2,0)</f>
        <v>625</v>
      </c>
      <c r="H2" s="9">
        <v>200</v>
      </c>
      <c r="I2" s="9">
        <v>122</v>
      </c>
      <c r="J2" s="8">
        <f>SUM(G2:I2)</f>
        <v>947</v>
      </c>
    </row>
    <row r="3" spans="1:10" x14ac:dyDescent="0.25">
      <c r="A3" s="6">
        <f t="shared" ref="A3:A13" si="2">ROW()-1</f>
        <v>2</v>
      </c>
      <c r="B3" t="s">
        <v>13</v>
      </c>
      <c r="C3" t="s">
        <v>5</v>
      </c>
      <c r="D3" t="s">
        <v>8</v>
      </c>
      <c r="E3" s="10">
        <v>20</v>
      </c>
      <c r="F3" s="8">
        <f t="shared" si="0"/>
        <v>30</v>
      </c>
      <c r="G3" s="11">
        <f t="shared" si="1"/>
        <v>600</v>
      </c>
      <c r="H3" s="9">
        <v>30</v>
      </c>
      <c r="I3" s="9">
        <v>95</v>
      </c>
      <c r="J3" s="8">
        <f>SUM(G3:I3)</f>
        <v>725</v>
      </c>
    </row>
    <row r="4" spans="1:10" x14ac:dyDescent="0.25">
      <c r="A4" s="6">
        <f t="shared" si="2"/>
        <v>3</v>
      </c>
      <c r="B4" t="s">
        <v>30</v>
      </c>
      <c r="C4" t="s">
        <v>6</v>
      </c>
      <c r="D4" t="s">
        <v>9</v>
      </c>
      <c r="E4" s="10">
        <v>15</v>
      </c>
      <c r="F4" s="8">
        <f t="shared" si="0"/>
        <v>38</v>
      </c>
      <c r="G4" s="11">
        <f t="shared" si="1"/>
        <v>570</v>
      </c>
      <c r="H4" s="9">
        <v>150</v>
      </c>
      <c r="I4" s="9">
        <v>130</v>
      </c>
      <c r="J4" s="8">
        <f t="shared" ref="J4:J13" si="3">SUM(G4:I4)</f>
        <v>850</v>
      </c>
    </row>
    <row r="5" spans="1:10" x14ac:dyDescent="0.25">
      <c r="A5" s="6">
        <f t="shared" si="2"/>
        <v>4</v>
      </c>
      <c r="B5" t="s">
        <v>30</v>
      </c>
      <c r="C5" t="s">
        <v>6</v>
      </c>
      <c r="D5" t="s">
        <v>7</v>
      </c>
      <c r="E5" s="10">
        <v>40</v>
      </c>
      <c r="F5" s="8">
        <f t="shared" si="0"/>
        <v>38</v>
      </c>
      <c r="G5" s="11">
        <f t="shared" si="1"/>
        <v>1520</v>
      </c>
      <c r="H5" s="9">
        <v>200</v>
      </c>
      <c r="I5" s="9">
        <v>58</v>
      </c>
      <c r="J5" s="8">
        <f t="shared" si="3"/>
        <v>1778</v>
      </c>
    </row>
    <row r="6" spans="1:10" x14ac:dyDescent="0.25">
      <c r="A6" s="6">
        <f t="shared" si="2"/>
        <v>5</v>
      </c>
      <c r="B6" t="s">
        <v>13</v>
      </c>
      <c r="C6" t="s">
        <v>5</v>
      </c>
      <c r="D6" t="s">
        <v>9</v>
      </c>
      <c r="E6" s="10">
        <v>35</v>
      </c>
      <c r="F6" s="8">
        <f t="shared" si="0"/>
        <v>30</v>
      </c>
      <c r="G6" s="11">
        <f>IFERROR(E6*F6,0)</f>
        <v>1050</v>
      </c>
      <c r="H6" s="9">
        <v>250</v>
      </c>
      <c r="I6" s="9">
        <v>140</v>
      </c>
      <c r="J6" s="8">
        <f t="shared" si="3"/>
        <v>1440</v>
      </c>
    </row>
    <row r="7" spans="1:10" x14ac:dyDescent="0.25">
      <c r="A7" s="6">
        <f t="shared" si="2"/>
        <v>6</v>
      </c>
      <c r="B7" t="s">
        <v>13</v>
      </c>
      <c r="C7" t="s">
        <v>5</v>
      </c>
      <c r="D7" t="s">
        <v>8</v>
      </c>
      <c r="E7" s="10">
        <v>20</v>
      </c>
      <c r="F7" s="8">
        <f t="shared" si="0"/>
        <v>30</v>
      </c>
      <c r="G7" s="11">
        <f t="shared" si="1"/>
        <v>600</v>
      </c>
      <c r="H7" s="9">
        <v>135</v>
      </c>
      <c r="I7" s="9">
        <v>52</v>
      </c>
      <c r="J7" s="8">
        <f t="shared" si="3"/>
        <v>787</v>
      </c>
    </row>
    <row r="8" spans="1:10" x14ac:dyDescent="0.25">
      <c r="A8" s="6">
        <f t="shared" si="2"/>
        <v>7</v>
      </c>
      <c r="B8" t="s">
        <v>13</v>
      </c>
      <c r="C8" t="s">
        <v>4</v>
      </c>
      <c r="D8" t="s">
        <v>7</v>
      </c>
      <c r="E8" s="10">
        <v>40</v>
      </c>
      <c r="F8" s="8">
        <f t="shared" si="0"/>
        <v>25</v>
      </c>
      <c r="G8" s="11">
        <f t="shared" si="1"/>
        <v>1000</v>
      </c>
      <c r="H8" s="9">
        <v>244</v>
      </c>
      <c r="I8" s="9">
        <v>80</v>
      </c>
      <c r="J8" s="8">
        <f t="shared" si="3"/>
        <v>1324</v>
      </c>
    </row>
    <row r="9" spans="1:10" x14ac:dyDescent="0.25">
      <c r="A9" s="6">
        <f t="shared" si="2"/>
        <v>8</v>
      </c>
      <c r="B9" t="s">
        <v>30</v>
      </c>
      <c r="C9" t="s">
        <v>6</v>
      </c>
      <c r="D9" t="s">
        <v>7</v>
      </c>
      <c r="E9" s="10">
        <v>40</v>
      </c>
      <c r="F9" s="8">
        <f t="shared" si="0"/>
        <v>38</v>
      </c>
      <c r="G9" s="11">
        <f t="shared" si="1"/>
        <v>1520</v>
      </c>
      <c r="H9" s="9">
        <v>142</v>
      </c>
      <c r="I9" s="9">
        <v>44</v>
      </c>
      <c r="J9" s="8">
        <f t="shared" si="3"/>
        <v>1706</v>
      </c>
    </row>
    <row r="10" spans="1:10" x14ac:dyDescent="0.25">
      <c r="A10" s="6">
        <f t="shared" si="2"/>
        <v>9</v>
      </c>
      <c r="B10" t="s">
        <v>13</v>
      </c>
      <c r="C10" t="s">
        <v>4</v>
      </c>
      <c r="D10" t="s">
        <v>9</v>
      </c>
      <c r="E10" s="10">
        <v>55</v>
      </c>
      <c r="F10" s="8">
        <f t="shared" si="0"/>
        <v>25</v>
      </c>
      <c r="G10" s="11">
        <f t="shared" si="1"/>
        <v>1375</v>
      </c>
      <c r="H10" s="9">
        <v>95</v>
      </c>
      <c r="I10" s="9">
        <v>12</v>
      </c>
      <c r="J10" s="8">
        <f t="shared" si="3"/>
        <v>1482</v>
      </c>
    </row>
    <row r="11" spans="1:10" x14ac:dyDescent="0.25">
      <c r="A11" s="6">
        <f t="shared" si="2"/>
        <v>10</v>
      </c>
      <c r="B11" t="s">
        <v>30</v>
      </c>
      <c r="C11" t="s">
        <v>5</v>
      </c>
      <c r="D11" t="s">
        <v>9</v>
      </c>
      <c r="E11" s="10">
        <v>56</v>
      </c>
      <c r="F11" s="8">
        <f t="shared" si="0"/>
        <v>30</v>
      </c>
      <c r="G11" s="11">
        <f t="shared" ref="G11" si="4">IFERROR(E11*F11,0)</f>
        <v>1680</v>
      </c>
      <c r="H11" s="9">
        <v>95</v>
      </c>
      <c r="I11" s="9">
        <v>12</v>
      </c>
      <c r="J11" s="8">
        <f t="shared" ref="J11" si="5">SUM(G11:I11)</f>
        <v>1787</v>
      </c>
    </row>
    <row r="12" spans="1:10" x14ac:dyDescent="0.25">
      <c r="A12" s="6">
        <f t="shared" si="2"/>
        <v>11</v>
      </c>
      <c r="B12" t="s">
        <v>30</v>
      </c>
      <c r="C12" t="s">
        <v>6</v>
      </c>
      <c r="D12" t="s">
        <v>9</v>
      </c>
      <c r="E12" s="10">
        <v>57</v>
      </c>
      <c r="F12" s="8">
        <f t="shared" si="0"/>
        <v>38</v>
      </c>
      <c r="G12" s="11">
        <f t="shared" ref="G12" si="6">IFERROR(E12*F12,0)</f>
        <v>2166</v>
      </c>
      <c r="H12" s="9">
        <v>95</v>
      </c>
      <c r="I12" s="9">
        <v>12</v>
      </c>
      <c r="J12" s="8">
        <f t="shared" ref="J12" si="7">SUM(G12:I12)</f>
        <v>2273</v>
      </c>
    </row>
    <row r="13" spans="1:10" x14ac:dyDescent="0.25">
      <c r="A13" s="6">
        <f t="shared" si="2"/>
        <v>12</v>
      </c>
      <c r="B13" t="s">
        <v>30</v>
      </c>
      <c r="C13" t="s">
        <v>6</v>
      </c>
      <c r="D13" t="s">
        <v>8</v>
      </c>
      <c r="E13" s="10">
        <v>20</v>
      </c>
      <c r="F13" s="8">
        <f t="shared" si="0"/>
        <v>38</v>
      </c>
      <c r="G13" s="11">
        <f>IFERROR(E13*F13,0)</f>
        <v>760</v>
      </c>
      <c r="H13" s="9">
        <v>34</v>
      </c>
      <c r="I13" s="9">
        <v>8</v>
      </c>
      <c r="J13" s="8">
        <f t="shared" si="3"/>
        <v>802</v>
      </c>
    </row>
    <row r="14" spans="1:10" x14ac:dyDescent="0.25">
      <c r="J14" s="8"/>
    </row>
  </sheetData>
  <autoFilter ref="A1:J13" xr:uid="{A765BCDA-AD97-42C3-8853-AF029E8CB45E}"/>
  <phoneticPr fontId="5"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894AB823-F642-45D9-8FC2-4B3D4A63CB88}">
          <x14:formula1>
            <xm:f>'Business Data'!$B$3:$B$6</xm:f>
          </x14:formula1>
          <xm:sqref>C2:C13</xm:sqref>
        </x14:dataValidation>
        <x14:dataValidation type="list" allowBlank="1" showInputMessage="1" showErrorMessage="1" error="Data must be &quot;Part-time&quot;, &quot;Full-time&quot; or &quot;Hourly rate&quot;" xr:uid="{014894CB-2048-4A89-8BF7-A84622F23D6E}">
          <x14:formula1>
            <xm:f>'Business Data'!$A$3:$A$5</xm:f>
          </x14:formula1>
          <xm:sqref>D2:D13</xm:sqref>
        </x14:dataValidation>
        <x14:dataValidation type="list" allowBlank="1" showInputMessage="1" showErrorMessage="1" xr:uid="{636EA55E-14A6-45EC-BE8A-A2C11AC1BA1B}">
          <x14:formula1>
            <xm:f>'Business Data'!$D$2:$D$3</xm:f>
          </x14:formula1>
          <xm:sqref>B2:B13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88EFE-8A1D-47B1-AAAD-307374E3054D}">
  <dimension ref="A1:F6"/>
  <sheetViews>
    <sheetView workbookViewId="0">
      <selection activeCell="B2" sqref="B2"/>
    </sheetView>
  </sheetViews>
  <sheetFormatPr defaultRowHeight="15" x14ac:dyDescent="0.25"/>
  <cols>
    <col min="1" max="2" width="21.85546875" customWidth="1"/>
    <col min="3" max="3" width="23.28515625" customWidth="1"/>
    <col min="4" max="4" width="22.7109375" customWidth="1"/>
    <col min="5" max="6" width="21.85546875" customWidth="1"/>
  </cols>
  <sheetData>
    <row r="1" spans="1:6" ht="15.75" thickBot="1" x14ac:dyDescent="0.3">
      <c r="A1" s="15" t="s">
        <v>23</v>
      </c>
      <c r="B1" s="17" t="s">
        <v>24</v>
      </c>
      <c r="C1" s="13" t="s">
        <v>25</v>
      </c>
      <c r="D1" s="19" t="s">
        <v>26</v>
      </c>
      <c r="E1" s="17" t="s">
        <v>27</v>
      </c>
      <c r="F1" s="12" t="s">
        <v>28</v>
      </c>
    </row>
    <row r="2" spans="1:6" ht="15.75" thickBot="1" x14ac:dyDescent="0.3">
      <c r="A2" s="16">
        <f>DAVERAGE('Personnel inputs'!$A:$J,'Personnel inputs'!$J$1,'Business Data'!E$1:E$2)</f>
        <v>1449</v>
      </c>
      <c r="B2" s="18">
        <f>DAVERAGE('Personnel inputs'!$A:$J,'Personnel inputs'!$J$1,'Business Data'!F$1:F$2)</f>
        <v>1151.5999999999999</v>
      </c>
      <c r="C2" s="14">
        <f>((A2-B2)/(A2))</f>
        <v>0.20524499654934444</v>
      </c>
      <c r="D2" s="20" cm="1">
        <f t="array" ref="D2">MEDIAN(_xlfn._xlws.FILTER('Personnel inputs'!$J:$J,'Personnel inputs'!$B:$B="man"))</f>
        <v>1706</v>
      </c>
      <c r="E2" s="21" cm="1">
        <f t="array" ref="E2">MEDIAN(_xlfn._xlws.FILTER('Personnel inputs'!$J:$J,'Personnel inputs'!$B:$B="woman"))</f>
        <v>1324</v>
      </c>
      <c r="F2" s="14">
        <f>((D2-E2)/D2)</f>
        <v>0.22391559202813599</v>
      </c>
    </row>
    <row r="3" spans="1:6" x14ac:dyDescent="0.25">
      <c r="A3" s="8"/>
      <c r="B3" s="8"/>
    </row>
    <row r="4" spans="1:6" x14ac:dyDescent="0.25">
      <c r="A4" s="8"/>
      <c r="B4" s="8"/>
    </row>
    <row r="5" spans="1:6" x14ac:dyDescent="0.25">
      <c r="A5" s="8"/>
      <c r="B5" s="8"/>
    </row>
    <row r="6" spans="1:6" x14ac:dyDescent="0.25">
      <c r="A6" s="8"/>
      <c r="B6" s="8"/>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4</vt:i4>
      </vt:variant>
      <vt:variant>
        <vt:lpstr>Καθορισμένες περιοχές</vt:lpstr>
      </vt:variant>
      <vt:variant>
        <vt:i4>2</vt:i4>
      </vt:variant>
    </vt:vector>
  </HeadingPairs>
  <TitlesOfParts>
    <vt:vector size="6" baseType="lpstr">
      <vt:lpstr>Instructions</vt:lpstr>
      <vt:lpstr>Business Data</vt:lpstr>
      <vt:lpstr>Personnel inputs</vt:lpstr>
      <vt:lpstr>Results</vt:lpstr>
      <vt:lpstr>Instructions!HoursList</vt:lpstr>
      <vt:lpstr>HoursList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Panagiotis Angelopoulos</dc:creator>
  <cp:lastModifiedBy>Ισμήνη Σιούλα-Γεωργουλέα</cp:lastModifiedBy>
  <dcterms:created xsi:type="dcterms:W3CDTF">2026-01-28T17:37:58Z</dcterms:created>
  <dcterms:modified xsi:type="dcterms:W3CDTF">2026-01-30T13:25:28Z</dcterms:modified>
</cp:coreProperties>
</file>